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1" autoFilterDateGrouping="1"/>
  </bookViews>
  <sheets>
    <sheet name="Mode d'emploi" sheetId="1" state="visible" r:id="rId1"/>
    <sheet name="Plan 13 semaines" sheetId="2" state="visible" r:id="rId2"/>
    <sheet name="Lexique &amp; ressources" sheetId="3" state="visible" r:id="rId3"/>
    <sheet name="Rives de Maine Services" sheetId="4" state="visible" r:id="rId4"/>
  </sheets>
  <definedNames/>
  <calcPr calcId="124519" fullCalcOnLoad="1"/>
</workbook>
</file>

<file path=xl/styles.xml><?xml version="1.0" encoding="utf-8"?>
<styleSheet xmlns="http://schemas.openxmlformats.org/spreadsheetml/2006/main">
  <numFmts count="5">
    <numFmt numFmtId="164" formatCode="yyyy-mm-dd"/>
    <numFmt numFmtId="165" formatCode="DD/MM/YYYY"/>
    <numFmt numFmtId="166" formatCode="#,##0 €"/>
    <numFmt numFmtId="167" formatCode="DD/MM"/>
    <numFmt numFmtId="168" formatCode="#,##0 €;[Red]-#,##0 €"/>
  </numFmts>
  <fonts count="10">
    <font>
      <name val="Calibri"/>
      <family val="2"/>
      <color theme="1"/>
      <sz val="11"/>
      <scheme val="minor"/>
    </font>
    <font>
      <name val="Calibri"/>
      <b val="1"/>
      <color rgb="00003068"/>
      <sz val="16"/>
    </font>
    <font>
      <name val="Calibri"/>
      <color rgb="001F2A37"/>
      <sz val="10"/>
    </font>
    <font>
      <name val="Calibri"/>
      <b val="1"/>
      <color rgb="00003068"/>
      <sz val="12"/>
    </font>
    <font>
      <name val="Calibri"/>
      <i val="1"/>
      <color rgb="0055606B"/>
      <sz val="10"/>
    </font>
    <font>
      <name val="Calibri"/>
      <b val="1"/>
      <color rgb="00003068"/>
      <sz val="10"/>
    </font>
    <font>
      <name val="Calibri"/>
      <b val="1"/>
      <color rgb="00FFFFFF"/>
      <sz val="10"/>
    </font>
    <font>
      <name val="Calibri"/>
      <b val="1"/>
      <color rgb="00FFFFFF"/>
      <sz val="11"/>
    </font>
    <font>
      <name val="Calibri"/>
      <i val="1"/>
      <color rgb="006B7682"/>
      <sz val="8"/>
    </font>
    <font>
      <name val="Calibri"/>
      <color rgb="000563C1"/>
      <sz val="10"/>
      <u val="single"/>
    </font>
  </fonts>
  <fills count="7">
    <fill>
      <patternFill/>
    </fill>
    <fill>
      <patternFill patternType="gray125"/>
    </fill>
    <fill>
      <patternFill patternType="solid">
        <fgColor rgb="00FFF7D6"/>
      </patternFill>
    </fill>
    <fill>
      <patternFill patternType="solid">
        <fgColor rgb="00F4F7FA"/>
      </patternFill>
    </fill>
    <fill>
      <patternFill patternType="solid">
        <fgColor rgb="00009098"/>
      </patternFill>
    </fill>
    <fill>
      <patternFill patternType="solid">
        <fgColor rgb="00F76C6C"/>
      </patternFill>
    </fill>
    <fill>
      <patternFill patternType="solid">
        <fgColor rgb="00003068"/>
      </patternFill>
    </fill>
  </fills>
  <borders count="6">
    <border>
      <left/>
      <right/>
      <top/>
      <bottom/>
      <diagonal/>
    </border>
    <border>
      <left style="thin">
        <color rgb="00D7DEE6"/>
      </left>
      <right style="thin">
        <color rgb="00D7DEE6"/>
      </right>
      <top style="thin">
        <color rgb="00D7DEE6"/>
      </top>
      <bottom style="thin">
        <color rgb="00D7DEE6"/>
      </bottom>
    </border>
    <border>
      <left/>
      <right/>
      <top style="thin">
        <color rgb="00D7DEE6"/>
      </top>
      <bottom/>
      <diagonal/>
    </border>
    <border>
      <left/>
      <right style="thin">
        <color rgb="00D7DEE6"/>
      </right>
      <top style="thin">
        <color rgb="00D7DEE6"/>
      </top>
      <bottom/>
      <diagonal/>
    </border>
    <border>
      <left/>
      <right/>
      <top style="thin">
        <color rgb="00D7DEE6"/>
      </top>
      <bottom style="thin">
        <color rgb="00D7DEE6"/>
      </bottom>
      <diagonal/>
    </border>
    <border>
      <left/>
      <right style="thin">
        <color rgb="00D7DEE6"/>
      </right>
      <top style="thin">
        <color rgb="00D7DEE6"/>
      </top>
      <bottom style="thin">
        <color rgb="00D7DEE6"/>
      </bottom>
      <diagonal/>
    </border>
  </borders>
  <cellStyleXfs count="1">
    <xf numFmtId="0" fontId="0" fillId="0" borderId="0"/>
  </cellStyleXfs>
  <cellXfs count="45">
    <xf numFmtId="0" fontId="0" fillId="0" borderId="0" pivotButton="0" quotePrefix="0" xfId="0"/>
    <xf numFmtId="0" fontId="1" fillId="0" borderId="0" pivotButton="0" quotePrefix="0" xfId="0"/>
    <xf numFmtId="0" fontId="2" fillId="0" borderId="0" applyAlignment="1" pivotButton="0" quotePrefix="0" xfId="0">
      <alignment horizontal="left" vertical="top" wrapText="1"/>
    </xf>
    <xf numFmtId="0" fontId="3" fillId="0" borderId="0" applyAlignment="1" pivotButton="0" quotePrefix="0" xfId="0">
      <alignment horizontal="left" vertical="top" wrapText="1"/>
    </xf>
    <xf numFmtId="0" fontId="0" fillId="2" borderId="1" pivotButton="0" quotePrefix="0" xfId="0"/>
    <xf numFmtId="0" fontId="2" fillId="0" borderId="0" applyAlignment="1" pivotButton="0" quotePrefix="0" xfId="0">
      <alignment horizontal="left" vertical="center"/>
    </xf>
    <xf numFmtId="0" fontId="0" fillId="3" borderId="1" pivotButton="0" quotePrefix="0" xfId="0"/>
    <xf numFmtId="0" fontId="0" fillId="4" borderId="1" pivotButton="0" quotePrefix="0" xfId="0"/>
    <xf numFmtId="0" fontId="0" fillId="5" borderId="1" pivotButton="0" quotePrefix="0" xfId="0"/>
    <xf numFmtId="0" fontId="0" fillId="6" borderId="1" pivotButton="0" quotePrefix="0" xfId="0"/>
    <xf numFmtId="0" fontId="4" fillId="0" borderId="0" applyAlignment="1" pivotButton="0" quotePrefix="0" xfId="0">
      <alignment horizontal="left" vertical="top" wrapText="1"/>
    </xf>
    <xf numFmtId="0" fontId="4" fillId="0" borderId="0" pivotButton="0" quotePrefix="0" xfId="0"/>
    <xf numFmtId="0" fontId="5" fillId="0" borderId="0" applyAlignment="1" pivotButton="0" quotePrefix="0" xfId="0">
      <alignment horizontal="left" vertical="center"/>
    </xf>
    <xf numFmtId="0" fontId="0" fillId="2" borderId="1" applyAlignment="1" applyProtection="1" pivotButton="0" quotePrefix="0" xfId="0">
      <alignment horizontal="left" vertical="center"/>
      <protection locked="0" hidden="0"/>
    </xf>
    <xf numFmtId="0" fontId="0" fillId="0" borderId="4" applyProtection="1" pivotButton="0" quotePrefix="0" xfId="0">
      <protection locked="0" hidden="0"/>
    </xf>
    <xf numFmtId="0" fontId="0" fillId="0" borderId="5" applyProtection="1" pivotButton="0" quotePrefix="0" xfId="0">
      <protection locked="0" hidden="0"/>
    </xf>
    <xf numFmtId="165" fontId="0" fillId="2" borderId="1" applyAlignment="1" applyProtection="1" pivotButton="0" quotePrefix="0" xfId="0">
      <alignment horizontal="center" vertical="center"/>
      <protection locked="0" hidden="0"/>
    </xf>
    <xf numFmtId="166" fontId="0" fillId="2" borderId="1" applyAlignment="1" applyProtection="1" pivotButton="0" quotePrefix="0" xfId="0">
      <alignment horizontal="right" vertical="center"/>
      <protection locked="0" hidden="0"/>
    </xf>
    <xf numFmtId="0" fontId="6" fillId="6" borderId="1" applyAlignment="1" pivotButton="0" quotePrefix="0" xfId="0">
      <alignment horizontal="left" vertical="center"/>
    </xf>
    <xf numFmtId="0" fontId="6" fillId="6" borderId="1" applyAlignment="1" pivotButton="0" quotePrefix="0" xfId="0">
      <alignment horizontal="center" vertical="center"/>
    </xf>
    <xf numFmtId="0" fontId="4" fillId="0" borderId="0" applyAlignment="1" pivotButton="0" quotePrefix="0" xfId="0">
      <alignment horizontal="left" vertical="center"/>
    </xf>
    <xf numFmtId="167" fontId="4" fillId="0" borderId="1" applyAlignment="1" pivotButton="0" quotePrefix="0" xfId="0">
      <alignment horizontal="center" vertical="center"/>
    </xf>
    <xf numFmtId="0" fontId="5" fillId="0" borderId="1" applyAlignment="1" pivotButton="0" quotePrefix="0" xfId="0">
      <alignment horizontal="left" vertical="center"/>
    </xf>
    <xf numFmtId="168" fontId="5" fillId="3" borderId="1" applyAlignment="1" pivotButton="0" quotePrefix="0" xfId="0">
      <alignment horizontal="right" vertical="center"/>
    </xf>
    <xf numFmtId="0" fontId="7" fillId="4" borderId="0" applyAlignment="1" pivotButton="0" quotePrefix="0" xfId="0">
      <alignment horizontal="left" vertical="center"/>
    </xf>
    <xf numFmtId="0" fontId="0" fillId="4" borderId="0" pivotButton="0" quotePrefix="0" xfId="0"/>
    <xf numFmtId="0" fontId="2" fillId="0" borderId="1" applyAlignment="1" pivotButton="0" quotePrefix="0" xfId="0">
      <alignment horizontal="left" vertical="center"/>
    </xf>
    <xf numFmtId="166" fontId="5" fillId="3" borderId="1" applyAlignment="1" pivotButton="0" quotePrefix="0" xfId="0">
      <alignment horizontal="right" vertical="center"/>
    </xf>
    <xf numFmtId="0" fontId="7" fillId="5" borderId="0" applyAlignment="1" pivotButton="0" quotePrefix="0" xfId="0">
      <alignment horizontal="left" vertical="center"/>
    </xf>
    <xf numFmtId="0" fontId="0" fillId="5" borderId="0" pivotButton="0" quotePrefix="0" xfId="0"/>
    <xf numFmtId="168" fontId="2" fillId="3" borderId="1" applyAlignment="1" pivotButton="0" quotePrefix="0" xfId="0">
      <alignment horizontal="right" vertical="center"/>
    </xf>
    <xf numFmtId="0" fontId="7" fillId="6" borderId="0" applyAlignment="1" pivotButton="0" quotePrefix="0" xfId="0">
      <alignment horizontal="left" vertical="center"/>
    </xf>
    <xf numFmtId="0" fontId="0" fillId="6" borderId="0" pivotButton="0" quotePrefix="0" xfId="0"/>
    <xf numFmtId="168" fontId="5" fillId="3" borderId="1" applyAlignment="1" pivotButton="0" quotePrefix="0" xfId="0">
      <alignment horizontal="center" vertical="center"/>
    </xf>
    <xf numFmtId="0" fontId="0" fillId="0" borderId="4" pivotButton="0" quotePrefix="0" xfId="0"/>
    <xf numFmtId="0" fontId="0" fillId="0" borderId="5" pivotButton="0" quotePrefix="0" xfId="0"/>
    <xf numFmtId="0" fontId="5" fillId="3" borderId="1" applyAlignment="1" pivotButton="0" quotePrefix="0" xfId="0">
      <alignment horizontal="center" vertical="center"/>
    </xf>
    <xf numFmtId="1" fontId="5" fillId="3" borderId="1" applyAlignment="1" pivotButton="0" quotePrefix="0" xfId="0">
      <alignment horizontal="center" vertical="center"/>
    </xf>
    <xf numFmtId="0" fontId="8" fillId="0" borderId="0" applyAlignment="1" pivotButton="0" quotePrefix="0" xfId="0">
      <alignment horizontal="left" vertical="center"/>
    </xf>
    <xf numFmtId="0" fontId="5" fillId="0" borderId="1" applyAlignment="1" pivotButton="0" quotePrefix="0" xfId="0">
      <alignment horizontal="left" vertical="top" wrapText="1"/>
    </xf>
    <xf numFmtId="0" fontId="2" fillId="0" borderId="1" applyAlignment="1" pivotButton="0" quotePrefix="0" xfId="0">
      <alignment horizontal="left" vertical="top" wrapText="1"/>
    </xf>
    <xf numFmtId="0" fontId="9" fillId="0" borderId="1" applyAlignment="1" pivotButton="0" quotePrefix="0" xfId="0">
      <alignment horizontal="left" vertical="center"/>
    </xf>
    <xf numFmtId="0" fontId="5" fillId="0" borderId="0" pivotButton="0" quotePrefix="0" xfId="0"/>
    <xf numFmtId="0" fontId="9" fillId="0" borderId="0" pivotButton="0" quotePrefix="0" xfId="0"/>
    <xf numFmtId="0" fontId="8" fillId="0" borderId="0" pivotButton="0" quotePrefix="0" xfId="0"/>
  </cellXfs>
  <cellStyles count="1">
    <cellStyle name="Normal" xfId="0" builtinId="0" hidden="0"/>
  </cellStyles>
  <dxfs count="2">
    <dxf>
      <font>
        <b val="1"/>
        <color rgb="009B1C1C"/>
      </font>
      <fill>
        <patternFill patternType="solid">
          <fgColor rgb="00F8CBCB"/>
        </patternFill>
      </fill>
    </dxf>
    <dxf>
      <font>
        <b val="1"/>
        <color rgb="0092400E"/>
      </font>
      <fill>
        <patternFill patternType="solid">
          <fgColor rgb="00FCE3C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charts/chart1.xml><?xml version="1.0" encoding="utf-8"?>
<chartSpace xmlns:a="http://schemas.openxmlformats.org/drawingml/2006/main" xmlns="http://schemas.openxmlformats.org/drawingml/2006/chart">
  <style val="2"/>
  <chart>
    <title>
      <tx>
        <rich>
          <a:bodyPr/>
          <a:p>
            <a:pPr>
              <a:defRPr/>
            </a:pPr>
            <a:r>
              <a:t>Trajectoire de trésorerie sur 13 semaines</a:t>
            </a:r>
          </a:p>
        </rich>
      </tx>
    </title>
    <plotArea>
      <lineChart>
        <grouping val="standard"/>
        <ser>
          <idx val="0"/>
          <order val="0"/>
          <tx>
            <strRef>
              <f>'Plan 13 semaines'!A39</f>
            </strRef>
          </tx>
          <spPr>
            <a:ln w="28000">
              <a:solidFill>
                <a:srgbClr val="003068"/>
              </a:solidFill>
              <a:prstDash val="solid"/>
            </a:ln>
          </spPr>
          <marker>
            <symbol val="none"/>
            <spPr>
              <a:ln>
                <a:prstDash val="solid"/>
              </a:ln>
            </spPr>
          </marker>
          <cat>
            <numRef>
              <f>'Plan 13 semaines'!$B$9:$N$9</f>
            </numRef>
          </cat>
          <val>
            <numRef>
              <f>'Plan 13 semaines'!$B$39:$N$39</f>
            </numRef>
          </val>
        </ser>
        <ser>
          <idx val="1"/>
          <order val="1"/>
          <tx>
            <strRef>
              <f>'Plan 13 semaines'!A40</f>
            </strRef>
          </tx>
          <spPr>
            <a:ln>
              <a:solidFill>
                <a:srgbClr val="E08600"/>
              </a:solidFill>
              <a:prstDash val="dash"/>
            </a:ln>
          </spPr>
          <marker>
            <symbol val="none"/>
            <spPr>
              <a:ln>
                <a:prstDash val="solid"/>
              </a:ln>
            </spPr>
          </marker>
          <cat>
            <numRef>
              <f>'Plan 13 semaines'!$B$9:$N$9</f>
            </numRef>
          </cat>
          <val>
            <numRef>
              <f>'Plan 13 semaines'!$B$40:$N$40</f>
            </numRef>
          </val>
        </ser>
        <axId val="10"/>
        <axId val="100"/>
      </lineChart>
      <catAx>
        <axId val="10"/>
        <scaling>
          <orientation val="minMax"/>
        </scaling>
        <axPos val="l"/>
        <title>
          <tx>
            <rich>
              <a:bodyPr/>
              <a:p>
                <a:pPr>
                  <a:defRPr/>
                </a:pPr>
                <a:r>
                  <a:t>Semaine</a:t>
                </a:r>
              </a:p>
            </rich>
          </tx>
        </title>
        <majorTickMark val="none"/>
        <minorTickMark val="none"/>
        <crossAx val="100"/>
        <lblOffset val="100"/>
      </catAx>
      <valAx>
        <axId val="100"/>
        <scaling>
          <orientation val="minMax"/>
        </scaling>
        <axPos val="l"/>
        <majorGridlines/>
        <title>
          <tx>
            <rich>
              <a:bodyPr/>
              <a:p>
                <a:pPr>
                  <a:defRPr/>
                </a:pPr>
                <a:r>
                  <a:t>Solde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 /></Relationships>
</file>

<file path=xl/drawings/_rels/drawing2.xml.rels><Relationships xmlns="http://schemas.openxmlformats.org/package/2006/relationships"><Relationship Type="http://schemas.openxmlformats.org/officeDocument/2006/relationships/image" Target="/xl/media/image1.png" Id="rId1" /></Relationships>
</file>

<file path=xl/drawings/drawing1.xml><?xml version="1.0" encoding="utf-8"?>
<wsDr xmlns:a="http://schemas.openxmlformats.org/drawingml/2006/main" xmlns:c="http://schemas.openxmlformats.org/drawingml/2006/chart" xmlns:r="http://schemas.openxmlformats.org/officeDocument/2006/relationships" xmlns="http://schemas.openxmlformats.org/drawingml/2006/spreadsheetDrawing">
  <oneCellAnchor>
    <from>
      <col>0</col>
      <colOff>0</colOff>
      <row>48</row>
      <rowOff>0</rowOff>
    </from>
    <ext cx="8640000" cy="2880000"/>
    <graphicFrame>
      <nvGraphicFramePr>
        <cNvPr id="1" name="Chart 1"/>
        <cNvGraphicFramePr/>
      </nvGraphicFramePr>
      <xfrm/>
      <a:graphic>
        <a:graphicData uri="http://schemas.openxmlformats.org/drawingml/2006/chart">
          <c:chart r:id="rId1"/>
        </a:graphicData>
      </a:graphic>
    </graphicFrame>
    <clientData/>
  </oneCellAnchor>
</wsDr>
</file>

<file path=xl/drawings/drawing2.xml><?xml version="1.0" encoding="utf-8"?>
<wsDr xmlns:a="http://schemas.openxmlformats.org/drawingml/2006/main" xmlns:r="http://schemas.openxmlformats.org/officeDocument/2006/relationships" xmlns="http://schemas.openxmlformats.org/drawingml/2006/spreadsheetDrawing">
  <oneCellAnchor>
    <from>
      <col>1</col>
      <colOff>0</colOff>
      <row>0</row>
      <rowOff>0</rowOff>
    </from>
    <ext cx="1104900" cy="571500"/>
    <pic>
      <nvPicPr>
        <cNvPr id="1" name="Image 1" descr="Picture"/>
        <cNvPicPr/>
      </nvPicPr>
      <blipFill>
        <a:blip cstate="print" r:embed="rId1"/>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 /></Relationships>
</file>

<file path=xl/worksheets/_rels/sheet3.xml.rels><Relationships xmlns="http://schemas.openxmlformats.org/package/2006/relationships"><Relationship Type="http://schemas.openxmlformats.org/officeDocument/2006/relationships/hyperlink" Target="https://www.rives-maine-services.fr/tresorerie/tpe-anticiper-les-trous-de-tresorerie/" TargetMode="External" Id="rId1" /><Relationship Type="http://schemas.openxmlformats.org/officeDocument/2006/relationships/hyperlink" Target="https://www.rives-maine-services.fr/tresorerie/tpe-anticiper-les-trous-de-tresorerie/" TargetMode="External" Id="rId2" /><Relationship Type="http://schemas.openxmlformats.org/officeDocument/2006/relationships/hyperlink" Target="https://www.rives-maine-services.fr/tresorerie/tpe-anticiper-les-trous-de-tresorerie/" TargetMode="External" Id="rId3" /><Relationship Type="http://schemas.openxmlformats.org/officeDocument/2006/relationships/hyperlink" Target="https://www.rives-maine-services.fr/tresorerie/tpe-anticiper-les-trous-de-tresorerie/" TargetMode="External" Id="rId4" /><Relationship Type="http://schemas.openxmlformats.org/officeDocument/2006/relationships/hyperlink" Target="https://www.rives-maine-services.fr/tresorerie/tpe-anticiper-les-trous-de-tresorerie/" TargetMode="External" Id="rId5" /><Relationship Type="http://schemas.openxmlformats.org/officeDocument/2006/relationships/hyperlink" Target="https://www.rives-maine-services.fr/tresorerie/tpe-anticiper-les-trous-de-tresorerie/" TargetMode="External" Id="rId6" /><Relationship Type="http://schemas.openxmlformats.org/officeDocument/2006/relationships/hyperlink" Target="https://www.rives-maine-services.fr/tresorerie/tpe-anticiper-les-trous-de-tresorerie/" TargetMode="External" Id="rId7" /><Relationship Type="http://schemas.openxmlformats.org/officeDocument/2006/relationships/hyperlink" Target="https://www.rives-maine-services.fr/tresorerie/tpe-anticiper-les-trous-de-tresorerie/" TargetMode="External" Id="rId8" /><Relationship Type="http://schemas.openxmlformats.org/officeDocument/2006/relationships/hyperlink" Target="https://www.rives-maine-services.fr/tresorerie/tresorerie-tendue-que-faire/" TargetMode="External" Id="rId9" /><Relationship Type="http://schemas.openxmlformats.org/officeDocument/2006/relationships/hyperlink" Target="https://www.rives-maine-services.fr/tresorerie/diagnostic-tresorerie-tpe/" TargetMode="External" Id="rId10" /></Relationships>
</file>

<file path=xl/worksheets/_rels/sheet4.xml.rels><Relationships xmlns="http://schemas.openxmlformats.org/package/2006/relationships"><Relationship Type="http://schemas.openxmlformats.org/officeDocument/2006/relationships/hyperlink" Target="https://www.rives-maine-services.fr/" TargetMode="External" Id="rId1" /><Relationship Type="http://schemas.openxmlformats.org/officeDocument/2006/relationships/hyperlink" Target="https://www.rives-maine-services.fr/contact/" TargetMode="External" Id="rId2" /><Relationship Type="http://schemas.openxmlformats.org/officeDocument/2006/relationships/hyperlink" Target="mailto:contact@rives-maine-services.fr" TargetMode="External" Id="rId3" /><Relationship Type="http://schemas.openxmlformats.org/officeDocument/2006/relationships/drawing" Target="/xl/drawings/drawing2.xml" Id="rId4" /></Relationships>
</file>

<file path=xl/worksheets/sheet1.xml><?xml version="1.0" encoding="utf-8"?>
<worksheet xmlns="http://schemas.openxmlformats.org/spreadsheetml/2006/main">
  <sheetPr>
    <outlinePr summaryBelow="1" summaryRight="1"/>
    <pageSetUpPr/>
  </sheetPr>
  <dimension ref="A2:B27"/>
  <sheetViews>
    <sheetView showGridLines="0" workbookViewId="0">
      <selection activeCell="A1" sqref="A1"/>
    </sheetView>
  </sheetViews>
  <sheetFormatPr baseColWidth="8" defaultRowHeight="15"/>
  <cols>
    <col width="4" customWidth="1" min="1" max="1"/>
    <col width="100" customWidth="1" min="2" max="2"/>
  </cols>
  <sheetData>
    <row r="2">
      <c r="B2" s="1" t="inlineStr">
        <is>
          <t>Mode d'emploi — Plan de trésorerie 13 semaines</t>
        </is>
      </c>
    </row>
    <row r="4" ht="60" customHeight="1">
      <c r="B4" s="2" t="inlineStr">
        <is>
          <t>Ce modèle vous aide à anticiper l'évolution de votre trésorerie semaine après semaine. Il raisonne en argent réellement encaissé et décaissé (toutes taxes comprises), à la date des flux — ce n'est pas votre comptabilité, ni votre résultat : un bénéfice élevé peut très bien aller de pair avec une trésorerie tendue.</t>
        </is>
      </c>
    </row>
    <row r="6">
      <c r="B6" s="3" t="inlineStr">
        <is>
          <t>Les 5 étapes pour le remplir</t>
        </is>
      </c>
    </row>
    <row r="7" ht="32" customHeight="1">
      <c r="B7" s="2" t="inlineStr">
        <is>
          <t>1. Renseignez votre trésorerie de départ : le solde réel de votre compte (relevé bancaire).</t>
        </is>
      </c>
    </row>
    <row r="8" ht="32" customHeight="1">
      <c r="B8" s="2" t="inlineStr">
        <is>
          <t>2. Listez vos encaissements attendus, semaine par semaine (ventes encaissées, acomptes, subventions, financements…).</t>
        </is>
      </c>
    </row>
    <row r="9" ht="32" customHeight="1">
      <c r="B9" s="2" t="inlineStr">
        <is>
          <t>3. Listez vos décaissements, sans oublier les incompressibles : salaires, URSSAF, TVA, loyer, échéances d'emprunt.</t>
        </is>
      </c>
    </row>
    <row r="10" ht="32" customHeight="1">
      <c r="B10" s="2" t="inlineStr">
        <is>
          <t>4. Lisez la trésorerie de fin de semaine et le point bas : c'est là que se logent les tensions. Fixez un seuil d'alerte.</t>
        </is>
      </c>
    </row>
    <row r="11" ht="32" customHeight="1">
      <c r="B11" s="2" t="inlineStr">
        <is>
          <t>5. Actualisez chaque semaine : décalez d'une semaine et complétez la 13ᵉ. Le plan est « glissant », il vous donne toujours 13 semaines de visibilité.</t>
        </is>
      </c>
    </row>
    <row r="13">
      <c r="B13" s="3" t="inlineStr">
        <is>
          <t>Règles d'or</t>
        </is>
      </c>
    </row>
    <row r="14" ht="32" customHeight="1">
      <c r="B14" s="2" t="inlineStr">
        <is>
          <t>• Anticipez : un trou vu à l'avance se gère ; subi, il coûte cher.</t>
        </is>
      </c>
    </row>
    <row r="15" ht="32" customHeight="1">
      <c r="B15" s="2" t="inlineStr">
        <is>
          <t>• Distinguez un trou passager (décalage entre vos dépenses et vos recettes — le besoin en fonds de roulement, qui se finance) d'un problème de rentabilité (qui se corrige).</t>
        </is>
      </c>
    </row>
    <row r="16" ht="32" customHeight="1">
      <c r="B16" s="2" t="inlineStr">
        <is>
          <t>• Gardez une réserve de sécurité (un à trois mois de charges fixes) et négociez votre filet bancaire quand tout va bien, pas dans l'urgence.</t>
        </is>
      </c>
    </row>
    <row r="18">
      <c r="B18" s="3" t="inlineStr">
        <is>
          <t>Légende des couleurs</t>
        </is>
      </c>
    </row>
    <row r="19">
      <c r="A19" s="4" t="n"/>
      <c r="B19" s="5" t="inlineStr">
        <is>
          <t>Cellule à remplir par vos soins.</t>
        </is>
      </c>
    </row>
    <row r="20">
      <c r="A20" s="6" t="n"/>
      <c r="B20" s="5" t="inlineStr">
        <is>
          <t>Cellule calculée automatiquement — à ne pas modifier.</t>
        </is>
      </c>
    </row>
    <row r="21">
      <c r="A21" s="7" t="n"/>
      <c r="B21" s="5" t="inlineStr">
        <is>
          <t>Encaissements (entrées).</t>
        </is>
      </c>
    </row>
    <row r="22">
      <c r="A22" s="8" t="n"/>
      <c r="B22" s="5" t="inlineStr">
        <is>
          <t>Décaissements (sorties).</t>
        </is>
      </c>
    </row>
    <row r="23">
      <c r="A23" s="9" t="n"/>
      <c r="B23" s="5" t="inlineStr">
        <is>
          <t>Flux net et soldes de trésorerie.</t>
        </is>
      </c>
    </row>
    <row r="25" ht="28" customHeight="1">
      <c r="B25" s="10" t="inlineStr">
        <is>
          <t>Confidentialité : ce fichier reste sur votre poste. Aucune donnée n'est transmise à qui que ce soit.</t>
        </is>
      </c>
    </row>
    <row r="27" ht="28" customHeight="1">
      <c r="B27" s="10" t="inlineStr">
        <is>
          <t>Modèle élaboré par Rives de Maine Services et mis à disposition gratuitement. Merci de conserver la mention d'origine. Voir l'onglet « Rives de Maine Services ».</t>
        </is>
      </c>
    </row>
  </sheetData>
  <pageMargins left="0.75" right="0.75" top="1" bottom="1" header="0.5" footer="0.5"/>
  <headerFooter>
    <oddHeader/>
    <oddFooter>&amp;C&amp;8 © 2026 Rives de Maine Services · www.rives-maine-services.fr · contact@rives-maine-services.fr</oddFooter>
    <evenHeader/>
    <evenFooter/>
    <firstHeader/>
    <firstFooter/>
  </headerFooter>
</worksheet>
</file>

<file path=xl/worksheets/sheet2.xml><?xml version="1.0" encoding="utf-8"?>
<worksheet xmlns="http://schemas.openxmlformats.org/spreadsheetml/2006/main">
  <sheetPr>
    <outlinePr summaryBelow="1" summaryRight="1"/>
    <pageSetUpPr/>
  </sheetPr>
  <dimension ref="A1:O65"/>
  <sheetViews>
    <sheetView showGridLines="0" workbookViewId="0">
      <pane xSplit="1" ySplit="10" topLeftCell="B11"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4" customWidth="1" min="15" max="15"/>
  </cols>
  <sheetData>
    <row r="1">
      <c r="A1" s="1" t="inlineStr">
        <is>
          <t>Plan de trésorerie — 13 semaines (prévisionnel glissant)</t>
        </is>
      </c>
    </row>
    <row r="2">
      <c r="A2" s="11" t="inlineStr">
        <is>
          <t>Renseignez uniquement les cellules jaunes. Tout le reste se calcule automatiquement.</t>
        </is>
      </c>
    </row>
    <row r="4">
      <c r="A4" s="12" t="inlineStr">
        <is>
          <t>Entreprise :</t>
        </is>
      </c>
      <c r="B4" s="13" t="n"/>
      <c r="C4" s="14" t="n"/>
      <c r="D4" s="14" t="n"/>
      <c r="E4" s="15" t="n"/>
    </row>
    <row r="5">
      <c r="A5" s="12" t="inlineStr">
        <is>
          <t>Date de la semaine 1 (un lundi) :</t>
        </is>
      </c>
      <c r="B5" s="16" t="n">
        <v>46027</v>
      </c>
      <c r="C5" s="14" t="n"/>
      <c r="D5" s="14" t="n"/>
      <c r="E5" s="15" t="n"/>
    </row>
    <row r="6">
      <c r="A6" s="12" t="inlineStr">
        <is>
          <t>Trésorerie initiale (solde bancaire réel) :</t>
        </is>
      </c>
      <c r="B6" s="17" t="n"/>
      <c r="C6" s="14" t="n"/>
      <c r="D6" s="14" t="n"/>
      <c r="E6" s="15" t="n"/>
    </row>
    <row r="7">
      <c r="A7" s="12" t="inlineStr">
        <is>
          <t>Seuil d'alerte :</t>
        </is>
      </c>
      <c r="B7" s="17" t="n"/>
      <c r="C7" s="14" t="n"/>
      <c r="D7" s="14" t="n"/>
      <c r="E7" s="15" t="n"/>
    </row>
    <row r="9">
      <c r="A9" s="18" t="inlineStr">
        <is>
          <t>Poste</t>
        </is>
      </c>
      <c r="B9" s="19" t="inlineStr">
        <is>
          <t>S1</t>
        </is>
      </c>
      <c r="C9" s="19" t="inlineStr">
        <is>
          <t>S2</t>
        </is>
      </c>
      <c r="D9" s="19" t="inlineStr">
        <is>
          <t>S3</t>
        </is>
      </c>
      <c r="E9" s="19" t="inlineStr">
        <is>
          <t>S4</t>
        </is>
      </c>
      <c r="F9" s="19" t="inlineStr">
        <is>
          <t>S5</t>
        </is>
      </c>
      <c r="G9" s="19" t="inlineStr">
        <is>
          <t>S6</t>
        </is>
      </c>
      <c r="H9" s="19" t="inlineStr">
        <is>
          <t>S7</t>
        </is>
      </c>
      <c r="I9" s="19" t="inlineStr">
        <is>
          <t>S8</t>
        </is>
      </c>
      <c r="J9" s="19" t="inlineStr">
        <is>
          <t>S9</t>
        </is>
      </c>
      <c r="K9" s="19" t="inlineStr">
        <is>
          <t>S10</t>
        </is>
      </c>
      <c r="L9" s="19" t="inlineStr">
        <is>
          <t>S11</t>
        </is>
      </c>
      <c r="M9" s="19" t="inlineStr">
        <is>
          <t>S12</t>
        </is>
      </c>
      <c r="N9" s="19" t="inlineStr">
        <is>
          <t>S13</t>
        </is>
      </c>
      <c r="O9" s="19" t="inlineStr">
        <is>
          <t>Total (13 sem.)</t>
        </is>
      </c>
    </row>
    <row r="10">
      <c r="A10" s="20" t="inlineStr">
        <is>
          <t>Semaine du :</t>
        </is>
      </c>
      <c r="B10" s="21">
        <f>$B$5+0</f>
        <v/>
      </c>
      <c r="C10" s="21">
        <f>$B$5+7</f>
        <v/>
      </c>
      <c r="D10" s="21">
        <f>$B$5+14</f>
        <v/>
      </c>
      <c r="E10" s="21">
        <f>$B$5+21</f>
        <v/>
      </c>
      <c r="F10" s="21">
        <f>$B$5+28</f>
        <v/>
      </c>
      <c r="G10" s="21">
        <f>$B$5+35</f>
        <v/>
      </c>
      <c r="H10" s="21">
        <f>$B$5+42</f>
        <v/>
      </c>
      <c r="I10" s="21">
        <f>$B$5+49</f>
        <v/>
      </c>
      <c r="J10" s="21">
        <f>$B$5+56</f>
        <v/>
      </c>
      <c r="K10" s="21">
        <f>$B$5+63</f>
        <v/>
      </c>
      <c r="L10" s="21">
        <f>$B$5+70</f>
        <v/>
      </c>
      <c r="M10" s="21">
        <f>$B$5+77</f>
        <v/>
      </c>
      <c r="N10" s="21">
        <f>$B$5+84</f>
        <v/>
      </c>
    </row>
    <row r="11">
      <c r="A11" s="22" t="inlineStr">
        <is>
          <t>Trésorerie de début de semaine</t>
        </is>
      </c>
      <c r="B11" s="23">
        <f>$B$6</f>
        <v/>
      </c>
      <c r="C11" s="23">
        <f>B39</f>
        <v/>
      </c>
      <c r="D11" s="23">
        <f>C39</f>
        <v/>
      </c>
      <c r="E11" s="23">
        <f>D39</f>
        <v/>
      </c>
      <c r="F11" s="23">
        <f>E39</f>
        <v/>
      </c>
      <c r="G11" s="23">
        <f>F39</f>
        <v/>
      </c>
      <c r="H11" s="23">
        <f>G39</f>
        <v/>
      </c>
      <c r="I11" s="23">
        <f>H39</f>
        <v/>
      </c>
      <c r="J11" s="23">
        <f>I39</f>
        <v/>
      </c>
      <c r="K11" s="23">
        <f>J39</f>
        <v/>
      </c>
      <c r="L11" s="23">
        <f>K39</f>
        <v/>
      </c>
      <c r="M11" s="23">
        <f>L39</f>
        <v/>
      </c>
      <c r="N11" s="23">
        <f>M39</f>
        <v/>
      </c>
    </row>
    <row r="12">
      <c r="A12" s="24" t="inlineStr">
        <is>
          <t>ENCAISSEMENTS (entrées d'argent)</t>
        </is>
      </c>
      <c r="B12" s="25" t="n"/>
      <c r="C12" s="25" t="n"/>
      <c r="D12" s="25" t="n"/>
      <c r="E12" s="25" t="n"/>
      <c r="F12" s="25" t="n"/>
      <c r="G12" s="25" t="n"/>
      <c r="H12" s="25" t="n"/>
      <c r="I12" s="25" t="n"/>
      <c r="J12" s="25" t="n"/>
      <c r="K12" s="25" t="n"/>
      <c r="L12" s="25" t="n"/>
      <c r="M12" s="25" t="n"/>
      <c r="N12" s="25" t="n"/>
      <c r="O12" s="25" t="n"/>
    </row>
    <row r="13">
      <c r="A13" s="26" t="inlineStr">
        <is>
          <t>Ventes encaissées (clients)</t>
        </is>
      </c>
      <c r="B13" s="17" t="n"/>
      <c r="C13" s="17" t="n"/>
      <c r="D13" s="17" t="n"/>
      <c r="E13" s="17" t="n"/>
      <c r="F13" s="17" t="n"/>
      <c r="G13" s="17" t="n"/>
      <c r="H13" s="17" t="n"/>
      <c r="I13" s="17" t="n"/>
      <c r="J13" s="17" t="n"/>
      <c r="K13" s="17" t="n"/>
      <c r="L13" s="17" t="n"/>
      <c r="M13" s="17" t="n"/>
      <c r="N13" s="17" t="n"/>
      <c r="O13" s="27">
        <f>SUM(B13:N13)</f>
        <v/>
      </c>
    </row>
    <row r="14">
      <c r="A14" s="26" t="inlineStr">
        <is>
          <t>Acomptes clients reçus</t>
        </is>
      </c>
      <c r="B14" s="17" t="n"/>
      <c r="C14" s="17" t="n"/>
      <c r="D14" s="17" t="n"/>
      <c r="E14" s="17" t="n"/>
      <c r="F14" s="17" t="n"/>
      <c r="G14" s="17" t="n"/>
      <c r="H14" s="17" t="n"/>
      <c r="I14" s="17" t="n"/>
      <c r="J14" s="17" t="n"/>
      <c r="K14" s="17" t="n"/>
      <c r="L14" s="17" t="n"/>
      <c r="M14" s="17" t="n"/>
      <c r="N14" s="17" t="n"/>
      <c r="O14" s="27">
        <f>SUM(B14:N14)</f>
        <v/>
      </c>
    </row>
    <row r="15">
      <c r="A15" s="26" t="inlineStr">
        <is>
          <t>Subventions perçues</t>
        </is>
      </c>
      <c r="B15" s="17" t="n"/>
      <c r="C15" s="17" t="n"/>
      <c r="D15" s="17" t="n"/>
      <c r="E15" s="17" t="n"/>
      <c r="F15" s="17" t="n"/>
      <c r="G15" s="17" t="n"/>
      <c r="H15" s="17" t="n"/>
      <c r="I15" s="17" t="n"/>
      <c r="J15" s="17" t="n"/>
      <c r="K15" s="17" t="n"/>
      <c r="L15" s="17" t="n"/>
      <c r="M15" s="17" t="n"/>
      <c r="N15" s="17" t="n"/>
      <c r="O15" s="27">
        <f>SUM(B15:N15)</f>
        <v/>
      </c>
    </row>
    <row r="16">
      <c r="A16" s="26" t="inlineStr">
        <is>
          <t>Apports / comptes courants d'associés</t>
        </is>
      </c>
      <c r="B16" s="17" t="n"/>
      <c r="C16" s="17" t="n"/>
      <c r="D16" s="17" t="n"/>
      <c r="E16" s="17" t="n"/>
      <c r="F16" s="17" t="n"/>
      <c r="G16" s="17" t="n"/>
      <c r="H16" s="17" t="n"/>
      <c r="I16" s="17" t="n"/>
      <c r="J16" s="17" t="n"/>
      <c r="K16" s="17" t="n"/>
      <c r="L16" s="17" t="n"/>
      <c r="M16" s="17" t="n"/>
      <c r="N16" s="17" t="n"/>
      <c r="O16" s="27">
        <f>SUM(B16:N16)</f>
        <v/>
      </c>
    </row>
    <row r="17">
      <c r="A17" s="26" t="inlineStr">
        <is>
          <t>Emprunts et financements reçus</t>
        </is>
      </c>
      <c r="B17" s="17" t="n"/>
      <c r="C17" s="17" t="n"/>
      <c r="D17" s="17" t="n"/>
      <c r="E17" s="17" t="n"/>
      <c r="F17" s="17" t="n"/>
      <c r="G17" s="17" t="n"/>
      <c r="H17" s="17" t="n"/>
      <c r="I17" s="17" t="n"/>
      <c r="J17" s="17" t="n"/>
      <c r="K17" s="17" t="n"/>
      <c r="L17" s="17" t="n"/>
      <c r="M17" s="17" t="n"/>
      <c r="N17" s="17" t="n"/>
      <c r="O17" s="27">
        <f>SUM(B17:N17)</f>
        <v/>
      </c>
    </row>
    <row r="18">
      <c r="A18" s="26" t="inlineStr">
        <is>
          <t>Remboursements (crédit de TVA, divers)</t>
        </is>
      </c>
      <c r="B18" s="17" t="n"/>
      <c r="C18" s="17" t="n"/>
      <c r="D18" s="17" t="n"/>
      <c r="E18" s="17" t="n"/>
      <c r="F18" s="17" t="n"/>
      <c r="G18" s="17" t="n"/>
      <c r="H18" s="17" t="n"/>
      <c r="I18" s="17" t="n"/>
      <c r="J18" s="17" t="n"/>
      <c r="K18" s="17" t="n"/>
      <c r="L18" s="17" t="n"/>
      <c r="M18" s="17" t="n"/>
      <c r="N18" s="17" t="n"/>
      <c r="O18" s="27">
        <f>SUM(B18:N18)</f>
        <v/>
      </c>
    </row>
    <row r="19">
      <c r="A19" s="26" t="inlineStr">
        <is>
          <t>Autres encaissements</t>
        </is>
      </c>
      <c r="B19" s="17" t="n"/>
      <c r="C19" s="17" t="n"/>
      <c r="D19" s="17" t="n"/>
      <c r="E19" s="17" t="n"/>
      <c r="F19" s="17" t="n"/>
      <c r="G19" s="17" t="n"/>
      <c r="H19" s="17" t="n"/>
      <c r="I19" s="17" t="n"/>
      <c r="J19" s="17" t="n"/>
      <c r="K19" s="17" t="n"/>
      <c r="L19" s="17" t="n"/>
      <c r="M19" s="17" t="n"/>
      <c r="N19" s="17" t="n"/>
      <c r="O19" s="27">
        <f>SUM(B19:N19)</f>
        <v/>
      </c>
    </row>
    <row r="20">
      <c r="A20" s="22" t="inlineStr">
        <is>
          <t>Total des encaissements</t>
        </is>
      </c>
      <c r="B20" s="23">
        <f>SUM(B13:B19)</f>
        <v/>
      </c>
      <c r="C20" s="23">
        <f>SUM(C13:C19)</f>
        <v/>
      </c>
      <c r="D20" s="23">
        <f>SUM(D13:D19)</f>
        <v/>
      </c>
      <c r="E20" s="23">
        <f>SUM(E13:E19)</f>
        <v/>
      </c>
      <c r="F20" s="23">
        <f>SUM(F13:F19)</f>
        <v/>
      </c>
      <c r="G20" s="23">
        <f>SUM(G13:G19)</f>
        <v/>
      </c>
      <c r="H20" s="23">
        <f>SUM(H13:H19)</f>
        <v/>
      </c>
      <c r="I20" s="23">
        <f>SUM(I13:I19)</f>
        <v/>
      </c>
      <c r="J20" s="23">
        <f>SUM(J13:J19)</f>
        <v/>
      </c>
      <c r="K20" s="23">
        <f>SUM(K13:K19)</f>
        <v/>
      </c>
      <c r="L20" s="23">
        <f>SUM(L13:L19)</f>
        <v/>
      </c>
      <c r="M20" s="23">
        <f>SUM(M13:M19)</f>
        <v/>
      </c>
      <c r="N20" s="23">
        <f>SUM(N13:N19)</f>
        <v/>
      </c>
      <c r="O20" s="27">
        <f>SUM(B20:N20)</f>
        <v/>
      </c>
    </row>
    <row r="21">
      <c r="A21" s="28" t="inlineStr">
        <is>
          <t>DÉCAISSEMENTS (sorties d'argent)</t>
        </is>
      </c>
      <c r="B21" s="29" t="n"/>
      <c r="C21" s="29" t="n"/>
      <c r="D21" s="29" t="n"/>
      <c r="E21" s="29" t="n"/>
      <c r="F21" s="29" t="n"/>
      <c r="G21" s="29" t="n"/>
      <c r="H21" s="29" t="n"/>
      <c r="I21" s="29" t="n"/>
      <c r="J21" s="29" t="n"/>
      <c r="K21" s="29" t="n"/>
      <c r="L21" s="29" t="n"/>
      <c r="M21" s="29" t="n"/>
      <c r="N21" s="29" t="n"/>
      <c r="O21" s="29" t="n"/>
    </row>
    <row r="22">
      <c r="A22" s="26" t="inlineStr">
        <is>
          <t>Achats et fournisseurs</t>
        </is>
      </c>
      <c r="B22" s="17" t="n"/>
      <c r="C22" s="17" t="n"/>
      <c r="D22" s="17" t="n"/>
      <c r="E22" s="17" t="n"/>
      <c r="F22" s="17" t="n"/>
      <c r="G22" s="17" t="n"/>
      <c r="H22" s="17" t="n"/>
      <c r="I22" s="17" t="n"/>
      <c r="J22" s="17" t="n"/>
      <c r="K22" s="17" t="n"/>
      <c r="L22" s="17" t="n"/>
      <c r="M22" s="17" t="n"/>
      <c r="N22" s="17" t="n"/>
      <c r="O22" s="27">
        <f>SUM(B22:N22)</f>
        <v/>
      </c>
    </row>
    <row r="23">
      <c r="A23" s="26" t="inlineStr">
        <is>
          <t>Sous-traitance</t>
        </is>
      </c>
      <c r="B23" s="17" t="n"/>
      <c r="C23" s="17" t="n"/>
      <c r="D23" s="17" t="n"/>
      <c r="E23" s="17" t="n"/>
      <c r="F23" s="17" t="n"/>
      <c r="G23" s="17" t="n"/>
      <c r="H23" s="17" t="n"/>
      <c r="I23" s="17" t="n"/>
      <c r="J23" s="17" t="n"/>
      <c r="K23" s="17" t="n"/>
      <c r="L23" s="17" t="n"/>
      <c r="M23" s="17" t="n"/>
      <c r="N23" s="17" t="n"/>
      <c r="O23" s="27">
        <f>SUM(B23:N23)</f>
        <v/>
      </c>
    </row>
    <row r="24">
      <c r="A24" s="26" t="inlineStr">
        <is>
          <t>Salaires nets</t>
        </is>
      </c>
      <c r="B24" s="17" t="n"/>
      <c r="C24" s="17" t="n"/>
      <c r="D24" s="17" t="n"/>
      <c r="E24" s="17" t="n"/>
      <c r="F24" s="17" t="n"/>
      <c r="G24" s="17" t="n"/>
      <c r="H24" s="17" t="n"/>
      <c r="I24" s="17" t="n"/>
      <c r="J24" s="17" t="n"/>
      <c r="K24" s="17" t="n"/>
      <c r="L24" s="17" t="n"/>
      <c r="M24" s="17" t="n"/>
      <c r="N24" s="17" t="n"/>
      <c r="O24" s="27">
        <f>SUM(B24:N24)</f>
        <v/>
      </c>
    </row>
    <row r="25">
      <c r="A25" s="26" t="inlineStr">
        <is>
          <t>Charges sociales (URSSAF, retraite, prévoyance)</t>
        </is>
      </c>
      <c r="B25" s="17" t="n"/>
      <c r="C25" s="17" t="n"/>
      <c r="D25" s="17" t="n"/>
      <c r="E25" s="17" t="n"/>
      <c r="F25" s="17" t="n"/>
      <c r="G25" s="17" t="n"/>
      <c r="H25" s="17" t="n"/>
      <c r="I25" s="17" t="n"/>
      <c r="J25" s="17" t="n"/>
      <c r="K25" s="17" t="n"/>
      <c r="L25" s="17" t="n"/>
      <c r="M25" s="17" t="n"/>
      <c r="N25" s="17" t="n"/>
      <c r="O25" s="27">
        <f>SUM(B25:N25)</f>
        <v/>
      </c>
    </row>
    <row r="26">
      <c r="A26" s="26" t="inlineStr">
        <is>
          <t>TVA à décaisser</t>
        </is>
      </c>
      <c r="B26" s="17" t="n"/>
      <c r="C26" s="17" t="n"/>
      <c r="D26" s="17" t="n"/>
      <c r="E26" s="17" t="n"/>
      <c r="F26" s="17" t="n"/>
      <c r="G26" s="17" t="n"/>
      <c r="H26" s="17" t="n"/>
      <c r="I26" s="17" t="n"/>
      <c r="J26" s="17" t="n"/>
      <c r="K26" s="17" t="n"/>
      <c r="L26" s="17" t="n"/>
      <c r="M26" s="17" t="n"/>
      <c r="N26" s="17" t="n"/>
      <c r="O26" s="27">
        <f>SUM(B26:N26)</f>
        <v/>
      </c>
    </row>
    <row r="27">
      <c r="A27" s="26" t="inlineStr">
        <is>
          <t>Impôts et taxes</t>
        </is>
      </c>
      <c r="B27" s="17" t="n"/>
      <c r="C27" s="17" t="n"/>
      <c r="D27" s="17" t="n"/>
      <c r="E27" s="17" t="n"/>
      <c r="F27" s="17" t="n"/>
      <c r="G27" s="17" t="n"/>
      <c r="H27" s="17" t="n"/>
      <c r="I27" s="17" t="n"/>
      <c r="J27" s="17" t="n"/>
      <c r="K27" s="17" t="n"/>
      <c r="L27" s="17" t="n"/>
      <c r="M27" s="17" t="n"/>
      <c r="N27" s="17" t="n"/>
      <c r="O27" s="27">
        <f>SUM(B27:N27)</f>
        <v/>
      </c>
    </row>
    <row r="28">
      <c r="A28" s="26" t="inlineStr">
        <is>
          <t>Loyer et charges locatives</t>
        </is>
      </c>
      <c r="B28" s="17" t="n"/>
      <c r="C28" s="17" t="n"/>
      <c r="D28" s="17" t="n"/>
      <c r="E28" s="17" t="n"/>
      <c r="F28" s="17" t="n"/>
      <c r="G28" s="17" t="n"/>
      <c r="H28" s="17" t="n"/>
      <c r="I28" s="17" t="n"/>
      <c r="J28" s="17" t="n"/>
      <c r="K28" s="17" t="n"/>
      <c r="L28" s="17" t="n"/>
      <c r="M28" s="17" t="n"/>
      <c r="N28" s="17" t="n"/>
      <c r="O28" s="27">
        <f>SUM(B28:N28)</f>
        <v/>
      </c>
    </row>
    <row r="29">
      <c r="A29" s="26" t="inlineStr">
        <is>
          <t>Énergie, eau, télécommunications</t>
        </is>
      </c>
      <c r="B29" s="17" t="n"/>
      <c r="C29" s="17" t="n"/>
      <c r="D29" s="17" t="n"/>
      <c r="E29" s="17" t="n"/>
      <c r="F29" s="17" t="n"/>
      <c r="G29" s="17" t="n"/>
      <c r="H29" s="17" t="n"/>
      <c r="I29" s="17" t="n"/>
      <c r="J29" s="17" t="n"/>
      <c r="K29" s="17" t="n"/>
      <c r="L29" s="17" t="n"/>
      <c r="M29" s="17" t="n"/>
      <c r="N29" s="17" t="n"/>
      <c r="O29" s="27">
        <f>SUM(B29:N29)</f>
        <v/>
      </c>
    </row>
    <row r="30">
      <c r="A30" s="26" t="inlineStr">
        <is>
          <t>Assurances</t>
        </is>
      </c>
      <c r="B30" s="17" t="n"/>
      <c r="C30" s="17" t="n"/>
      <c r="D30" s="17" t="n"/>
      <c r="E30" s="17" t="n"/>
      <c r="F30" s="17" t="n"/>
      <c r="G30" s="17" t="n"/>
      <c r="H30" s="17" t="n"/>
      <c r="I30" s="17" t="n"/>
      <c r="J30" s="17" t="n"/>
      <c r="K30" s="17" t="n"/>
      <c r="L30" s="17" t="n"/>
      <c r="M30" s="17" t="n"/>
      <c r="N30" s="17" t="n"/>
      <c r="O30" s="27">
        <f>SUM(B30:N30)</f>
        <v/>
      </c>
    </row>
    <row r="31">
      <c r="A31" s="26" t="inlineStr">
        <is>
          <t>Honoraires (expert-comptable, conseil)</t>
        </is>
      </c>
      <c r="B31" s="17" t="n"/>
      <c r="C31" s="17" t="n"/>
      <c r="D31" s="17" t="n"/>
      <c r="E31" s="17" t="n"/>
      <c r="F31" s="17" t="n"/>
      <c r="G31" s="17" t="n"/>
      <c r="H31" s="17" t="n"/>
      <c r="I31" s="17" t="n"/>
      <c r="J31" s="17" t="n"/>
      <c r="K31" s="17" t="n"/>
      <c r="L31" s="17" t="n"/>
      <c r="M31" s="17" t="n"/>
      <c r="N31" s="17" t="n"/>
      <c r="O31" s="27">
        <f>SUM(B31:N31)</f>
        <v/>
      </c>
    </row>
    <row r="32">
      <c r="A32" s="26" t="inlineStr">
        <is>
          <t>Frais bancaires et agios</t>
        </is>
      </c>
      <c r="B32" s="17" t="n"/>
      <c r="C32" s="17" t="n"/>
      <c r="D32" s="17" t="n"/>
      <c r="E32" s="17" t="n"/>
      <c r="F32" s="17" t="n"/>
      <c r="G32" s="17" t="n"/>
      <c r="H32" s="17" t="n"/>
      <c r="I32" s="17" t="n"/>
      <c r="J32" s="17" t="n"/>
      <c r="K32" s="17" t="n"/>
      <c r="L32" s="17" t="n"/>
      <c r="M32" s="17" t="n"/>
      <c r="N32" s="17" t="n"/>
      <c r="O32" s="27">
        <f>SUM(B32:N32)</f>
        <v/>
      </c>
    </row>
    <row r="33">
      <c r="A33" s="26" t="inlineStr">
        <is>
          <t>Remboursements d'emprunts (capital + intérêts)</t>
        </is>
      </c>
      <c r="B33" s="17" t="n"/>
      <c r="C33" s="17" t="n"/>
      <c r="D33" s="17" t="n"/>
      <c r="E33" s="17" t="n"/>
      <c r="F33" s="17" t="n"/>
      <c r="G33" s="17" t="n"/>
      <c r="H33" s="17" t="n"/>
      <c r="I33" s="17" t="n"/>
      <c r="J33" s="17" t="n"/>
      <c r="K33" s="17" t="n"/>
      <c r="L33" s="17" t="n"/>
      <c r="M33" s="17" t="n"/>
      <c r="N33" s="17" t="n"/>
      <c r="O33" s="27">
        <f>SUM(B33:N33)</f>
        <v/>
      </c>
    </row>
    <row r="34">
      <c r="A34" s="26" t="inlineStr">
        <is>
          <t>Investissements (immobilisations)</t>
        </is>
      </c>
      <c r="B34" s="17" t="n"/>
      <c r="C34" s="17" t="n"/>
      <c r="D34" s="17" t="n"/>
      <c r="E34" s="17" t="n"/>
      <c r="F34" s="17" t="n"/>
      <c r="G34" s="17" t="n"/>
      <c r="H34" s="17" t="n"/>
      <c r="I34" s="17" t="n"/>
      <c r="J34" s="17" t="n"/>
      <c r="K34" s="17" t="n"/>
      <c r="L34" s="17" t="n"/>
      <c r="M34" s="17" t="n"/>
      <c r="N34" s="17" t="n"/>
      <c r="O34" s="27">
        <f>SUM(B34:N34)</f>
        <v/>
      </c>
    </row>
    <row r="35">
      <c r="A35" s="26" t="inlineStr">
        <is>
          <t>Rémunération du dirigeant / prélèvements</t>
        </is>
      </c>
      <c r="B35" s="17" t="n"/>
      <c r="C35" s="17" t="n"/>
      <c r="D35" s="17" t="n"/>
      <c r="E35" s="17" t="n"/>
      <c r="F35" s="17" t="n"/>
      <c r="G35" s="17" t="n"/>
      <c r="H35" s="17" t="n"/>
      <c r="I35" s="17" t="n"/>
      <c r="J35" s="17" t="n"/>
      <c r="K35" s="17" t="n"/>
      <c r="L35" s="17" t="n"/>
      <c r="M35" s="17" t="n"/>
      <c r="N35" s="17" t="n"/>
      <c r="O35" s="27">
        <f>SUM(B35:N35)</f>
        <v/>
      </c>
    </row>
    <row r="36">
      <c r="A36" s="26" t="inlineStr">
        <is>
          <t>Autres décaissements</t>
        </is>
      </c>
      <c r="B36" s="17" t="n"/>
      <c r="C36" s="17" t="n"/>
      <c r="D36" s="17" t="n"/>
      <c r="E36" s="17" t="n"/>
      <c r="F36" s="17" t="n"/>
      <c r="G36" s="17" t="n"/>
      <c r="H36" s="17" t="n"/>
      <c r="I36" s="17" t="n"/>
      <c r="J36" s="17" t="n"/>
      <c r="K36" s="17" t="n"/>
      <c r="L36" s="17" t="n"/>
      <c r="M36" s="17" t="n"/>
      <c r="N36" s="17" t="n"/>
      <c r="O36" s="27">
        <f>SUM(B36:N36)</f>
        <v/>
      </c>
    </row>
    <row r="37">
      <c r="A37" s="22" t="inlineStr">
        <is>
          <t>Total des décaissements</t>
        </is>
      </c>
      <c r="B37" s="23">
        <f>SUM(B22:B36)</f>
        <v/>
      </c>
      <c r="C37" s="23">
        <f>SUM(C22:C36)</f>
        <v/>
      </c>
      <c r="D37" s="23">
        <f>SUM(D22:D36)</f>
        <v/>
      </c>
      <c r="E37" s="23">
        <f>SUM(E22:E36)</f>
        <v/>
      </c>
      <c r="F37" s="23">
        <f>SUM(F22:F36)</f>
        <v/>
      </c>
      <c r="G37" s="23">
        <f>SUM(G22:G36)</f>
        <v/>
      </c>
      <c r="H37" s="23">
        <f>SUM(H22:H36)</f>
        <v/>
      </c>
      <c r="I37" s="23">
        <f>SUM(I22:I36)</f>
        <v/>
      </c>
      <c r="J37" s="23">
        <f>SUM(J22:J36)</f>
        <v/>
      </c>
      <c r="K37" s="23">
        <f>SUM(K22:K36)</f>
        <v/>
      </c>
      <c r="L37" s="23">
        <f>SUM(L22:L36)</f>
        <v/>
      </c>
      <c r="M37" s="23">
        <f>SUM(M22:M36)</f>
        <v/>
      </c>
      <c r="N37" s="23">
        <f>SUM(N22:N36)</f>
        <v/>
      </c>
      <c r="O37" s="27">
        <f>SUM(B37:N37)</f>
        <v/>
      </c>
    </row>
    <row r="38">
      <c r="A38" s="22" t="inlineStr">
        <is>
          <t>Flux net de la semaine</t>
        </is>
      </c>
      <c r="B38" s="23">
        <f>B20-B37</f>
        <v/>
      </c>
      <c r="C38" s="23">
        <f>C20-C37</f>
        <v/>
      </c>
      <c r="D38" s="23">
        <f>D20-D37</f>
        <v/>
      </c>
      <c r="E38" s="23">
        <f>E20-E37</f>
        <v/>
      </c>
      <c r="F38" s="23">
        <f>F20-F37</f>
        <v/>
      </c>
      <c r="G38" s="23">
        <f>G20-G37</f>
        <v/>
      </c>
      <c r="H38" s="23">
        <f>H20-H37</f>
        <v/>
      </c>
      <c r="I38" s="23">
        <f>I20-I37</f>
        <v/>
      </c>
      <c r="J38" s="23">
        <f>J20-J37</f>
        <v/>
      </c>
      <c r="K38" s="23">
        <f>K20-K37</f>
        <v/>
      </c>
      <c r="L38" s="23">
        <f>L20-L37</f>
        <v/>
      </c>
      <c r="M38" s="23">
        <f>M20-M37</f>
        <v/>
      </c>
      <c r="N38" s="23">
        <f>N20-N37</f>
        <v/>
      </c>
      <c r="O38" s="27">
        <f>SUM(B38:N38)</f>
        <v/>
      </c>
    </row>
    <row r="39">
      <c r="A39" s="22" t="inlineStr">
        <is>
          <t>Trésorerie de fin de semaine</t>
        </is>
      </c>
      <c r="B39" s="23">
        <f>B11+B38</f>
        <v/>
      </c>
      <c r="C39" s="23">
        <f>C11+C38</f>
        <v/>
      </c>
      <c r="D39" s="23">
        <f>D11+D38</f>
        <v/>
      </c>
      <c r="E39" s="23">
        <f>E11+E38</f>
        <v/>
      </c>
      <c r="F39" s="23">
        <f>F11+F38</f>
        <v/>
      </c>
      <c r="G39" s="23">
        <f>G11+G38</f>
        <v/>
      </c>
      <c r="H39" s="23">
        <f>H11+H38</f>
        <v/>
      </c>
      <c r="I39" s="23">
        <f>I11+I38</f>
        <v/>
      </c>
      <c r="J39" s="23">
        <f>J11+J38</f>
        <v/>
      </c>
      <c r="K39" s="23">
        <f>K11+K38</f>
        <v/>
      </c>
      <c r="L39" s="23">
        <f>L11+L38</f>
        <v/>
      </c>
      <c r="M39" s="23">
        <f>M11+M38</f>
        <v/>
      </c>
      <c r="N39" s="23">
        <f>N11+N38</f>
        <v/>
      </c>
    </row>
    <row r="40">
      <c r="A40" s="26" t="inlineStr">
        <is>
          <t>Seuil d'alerte</t>
        </is>
      </c>
      <c r="B40" s="30">
        <f>$B$7</f>
        <v/>
      </c>
      <c r="C40" s="30">
        <f>$B$7</f>
        <v/>
      </c>
      <c r="D40" s="30">
        <f>$B$7</f>
        <v/>
      </c>
      <c r="E40" s="30">
        <f>$B$7</f>
        <v/>
      </c>
      <c r="F40" s="30">
        <f>$B$7</f>
        <v/>
      </c>
      <c r="G40" s="30">
        <f>$B$7</f>
        <v/>
      </c>
      <c r="H40" s="30">
        <f>$B$7</f>
        <v/>
      </c>
      <c r="I40" s="30">
        <f>$B$7</f>
        <v/>
      </c>
      <c r="J40" s="30">
        <f>$B$7</f>
        <v/>
      </c>
      <c r="K40" s="30">
        <f>$B$7</f>
        <v/>
      </c>
      <c r="L40" s="30">
        <f>$B$7</f>
        <v/>
      </c>
      <c r="M40" s="30">
        <f>$B$7</f>
        <v/>
      </c>
      <c r="N40" s="30">
        <f>$B$7</f>
        <v/>
      </c>
    </row>
    <row r="41">
      <c r="A41" s="26" t="inlineStr">
        <is>
          <t>Écart au seuil</t>
        </is>
      </c>
      <c r="B41" s="30">
        <f>B39-B40</f>
        <v/>
      </c>
      <c r="C41" s="30">
        <f>C39-C40</f>
        <v/>
      </c>
      <c r="D41" s="30">
        <f>D39-D40</f>
        <v/>
      </c>
      <c r="E41" s="30">
        <f>E39-E40</f>
        <v/>
      </c>
      <c r="F41" s="30">
        <f>F39-F40</f>
        <v/>
      </c>
      <c r="G41" s="30">
        <f>G39-G40</f>
        <v/>
      </c>
      <c r="H41" s="30">
        <f>H39-H40</f>
        <v/>
      </c>
      <c r="I41" s="30">
        <f>I39-I40</f>
        <v/>
      </c>
      <c r="J41" s="30">
        <f>J39-J40</f>
        <v/>
      </c>
      <c r="K41" s="30">
        <f>K39-K40</f>
        <v/>
      </c>
      <c r="L41" s="30">
        <f>L39-L40</f>
        <v/>
      </c>
      <c r="M41" s="30">
        <f>M39-M40</f>
        <v/>
      </c>
      <c r="N41" s="30">
        <f>N39-N40</f>
        <v/>
      </c>
    </row>
    <row r="43">
      <c r="A43" s="31" t="inlineStr">
        <is>
          <t>INDICATEURS CLÉS</t>
        </is>
      </c>
      <c r="B43" s="32" t="n"/>
      <c r="C43" s="32" t="n"/>
      <c r="D43" s="32" t="n"/>
      <c r="E43" s="32" t="n"/>
      <c r="F43" s="32" t="n"/>
      <c r="G43" s="32" t="n"/>
      <c r="H43" s="32" t="n"/>
      <c r="I43" s="32" t="n"/>
      <c r="J43" s="32" t="n"/>
      <c r="K43" s="32" t="n"/>
      <c r="L43" s="32" t="n"/>
      <c r="M43" s="32" t="n"/>
      <c r="N43" s="32" t="n"/>
      <c r="O43" s="32" t="n"/>
    </row>
    <row r="44">
      <c r="A44" s="22" t="inlineStr">
        <is>
          <t>Point bas (trésorerie minimale)</t>
        </is>
      </c>
      <c r="B44" s="33">
        <f>MIN(B39:N39)</f>
        <v/>
      </c>
      <c r="C44" s="34" t="n"/>
      <c r="D44" s="35" t="n"/>
    </row>
    <row r="45">
      <c r="A45" s="22" t="inlineStr">
        <is>
          <t>Semaine du point bas</t>
        </is>
      </c>
      <c r="B45" s="36">
        <f>INDEX(B9:N9,MATCH(MIN(B39:N39),B39:N39,0))</f>
        <v/>
      </c>
      <c r="C45" s="34" t="n"/>
      <c r="D45" s="35" t="n"/>
    </row>
    <row r="46">
      <c r="A46" s="22" t="inlineStr">
        <is>
          <t>Nombre de semaines sous le seuil</t>
        </is>
      </c>
      <c r="B46" s="37">
        <f>COUNTIF(B39:N39,"&lt;"&amp;$B$7)</f>
        <v/>
      </c>
      <c r="C46" s="34" t="n"/>
      <c r="D46" s="35" t="n"/>
    </row>
    <row r="47">
      <c r="A47" s="22" t="inlineStr">
        <is>
          <t>Nombre de semaines de trésorerie négative</t>
        </is>
      </c>
      <c r="B47" s="37">
        <f>COUNTIF(B39:N39,"&lt;0")</f>
        <v/>
      </c>
      <c r="C47" s="34" t="n"/>
      <c r="D47" s="35" t="n"/>
    </row>
    <row r="65">
      <c r="A65" s="38" t="inlineStr">
        <is>
          <t>© 2026 Rives de Maine Services · www.rives-maine-services.fr · contact@rives-maine-services.fr</t>
        </is>
      </c>
    </row>
  </sheetData>
  <sheetProtection selectLockedCells="0" selectUnlockedCells="0" sheet="1" objects="0" insertRows="1" insertHyperlinks="1" autoFilter="1" scenarios="0" formatColumns="1" deleteColumns="1" insertColumns="1" pivotTables="1" deleteRows="1" formatCells="1" formatRows="1" sort="1"/>
  <mergeCells count="14">
    <mergeCell ref="A12:O12"/>
    <mergeCell ref="A65:O65"/>
    <mergeCell ref="A43:O43"/>
    <mergeCell ref="A2:O2"/>
    <mergeCell ref="B4:E4"/>
    <mergeCell ref="B45:D45"/>
    <mergeCell ref="B46:D46"/>
    <mergeCell ref="B6:E6"/>
    <mergeCell ref="A1:O1"/>
    <mergeCell ref="B7:E7"/>
    <mergeCell ref="B44:D44"/>
    <mergeCell ref="B5:E5"/>
    <mergeCell ref="B47:D47"/>
    <mergeCell ref="A21:O21"/>
  </mergeCells>
  <conditionalFormatting sqref="B39:N39">
    <cfRule type="cellIs" priority="1" operator="lessThan" dxfId="0" stopIfTrue="1">
      <formula>0</formula>
    </cfRule>
    <cfRule type="expression" priority="2" dxfId="1">
      <formula>B39&lt;$B$7</formula>
    </cfRule>
  </conditionalFormatting>
  <pageMargins left="0.75" right="0.75" top="1" bottom="1" header="0.5" footer="0.5"/>
  <headerFooter>
    <oddHeader/>
    <oddFooter>&amp;C&amp;8 © 2026 Rives de Maine Services · www.rives-maine-services.fr · contact@rives-maine-services.fr</oddFooter>
    <evenHeader/>
    <evenFooter/>
    <firstHeader/>
    <firstFooter/>
  </headerFooter>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C16"/>
  <sheetViews>
    <sheetView showGridLines="0" workbookViewId="0">
      <selection activeCell="A1" sqref="A1"/>
    </sheetView>
  </sheetViews>
  <sheetFormatPr baseColWidth="8" defaultRowHeight="15"/>
  <cols>
    <col width="30" customWidth="1" min="1" max="1"/>
    <col width="78" customWidth="1" min="2" max="2"/>
    <col width="22" customWidth="1" min="3" max="3"/>
  </cols>
  <sheetData>
    <row r="1">
      <c r="A1" s="1" t="inlineStr">
        <is>
          <t>Lexique &amp; ressources</t>
        </is>
      </c>
    </row>
    <row r="2">
      <c r="A2" s="11" t="inlineStr">
        <is>
          <t>Les définitions essentielles, et un lien pour aller plus loin sur notre site.</t>
        </is>
      </c>
    </row>
    <row r="4">
      <c r="A4" s="18" t="inlineStr">
        <is>
          <t>Terme</t>
        </is>
      </c>
      <c r="B4" s="18" t="inlineStr">
        <is>
          <t>Définition</t>
        </is>
      </c>
      <c r="C4" s="18" t="inlineStr">
        <is>
          <t>En savoir plus</t>
        </is>
      </c>
    </row>
    <row r="5" ht="46" customHeight="1">
      <c r="A5" s="39" t="inlineStr">
        <is>
          <t>Plan de trésorerie (glissant)</t>
        </is>
      </c>
      <c r="B5" s="40" t="inlineStr">
        <is>
          <t>Tableau des encaissements et décaissements réels, semaine par semaine, actualisé en continu pour garder une visibilité constante (ici 13 semaines).</t>
        </is>
      </c>
      <c r="C5" s="41" t="inlineStr">
        <is>
          <t>En savoir plus →</t>
        </is>
      </c>
    </row>
    <row r="6" ht="46" customHeight="1">
      <c r="A6" s="39" t="inlineStr">
        <is>
          <t>Encaissement / décaissement</t>
        </is>
      </c>
      <c r="B6" s="40" t="inlineStr">
        <is>
          <t>Argent réellement entré ou sorti du compte, TTC, à la date du flux — à ne pas confondre avec la facturation (comptabilité).</t>
        </is>
      </c>
      <c r="C6" s="41" t="inlineStr">
        <is>
          <t>En savoir plus →</t>
        </is>
      </c>
    </row>
    <row r="7" ht="46" customHeight="1">
      <c r="A7" s="39" t="inlineStr">
        <is>
          <t>Besoin en fonds de roulement (BFR)</t>
        </is>
      </c>
      <c r="B7" s="40" t="inlineStr">
        <is>
          <t>Décalage de trésorerie né du cycle d'activité : vous payez vos fournisseurs avant d'être payé par vos clients. Un BFR se finance ; un défaut de rentabilité se corrige.</t>
        </is>
      </c>
      <c r="C7" s="41" t="inlineStr">
        <is>
          <t>En savoir plus →</t>
        </is>
      </c>
    </row>
    <row r="8" ht="46" customHeight="1">
      <c r="A8" s="39" t="inlineStr">
        <is>
          <t>Flux net</t>
        </is>
      </c>
      <c r="B8" s="40" t="inlineStr">
        <is>
          <t>Différence entre les encaissements et les décaissements d'une semaine (positif = la trésorerie monte ; négatif = elle baisse).</t>
        </is>
      </c>
      <c r="C8" s="41" t="inlineStr">
        <is>
          <t>En savoir plus →</t>
        </is>
      </c>
    </row>
    <row r="9" ht="46" customHeight="1">
      <c r="A9" s="39" t="inlineStr">
        <is>
          <t>Point bas</t>
        </is>
      </c>
      <c r="B9" s="40" t="inlineStr">
        <is>
          <t>Niveau le plus faible atteint par votre trésorerie sur la période : le moment le plus risqué, à surveiller en priorité.</t>
        </is>
      </c>
      <c r="C9" s="41" t="inlineStr">
        <is>
          <t>En savoir plus →</t>
        </is>
      </c>
    </row>
    <row r="10" ht="46" customHeight="1">
      <c r="A10" s="39" t="inlineStr">
        <is>
          <t>Seuil d'alerte</t>
        </is>
      </c>
      <c r="B10" s="40" t="inlineStr">
        <is>
          <t>Niveau de trésorerie en dessous duquel vous voulez être prévenu pour agir à temps (souvent l'équivalent de quelques semaines de charges).</t>
        </is>
      </c>
      <c r="C10" s="41" t="inlineStr">
        <is>
          <t>En savoir plus →</t>
        </is>
      </c>
    </row>
    <row r="11" ht="46" customHeight="1">
      <c r="A11" s="39" t="inlineStr">
        <is>
          <t>TVA à décaisser</t>
        </is>
      </c>
      <c r="B11" s="40" t="inlineStr">
        <is>
          <t>TVA collectée sur vos ventes moins TVA déductible sur vos achats : ce que vous reversez à l'État, à la bonne échéance.</t>
        </is>
      </c>
      <c r="C11" s="41" t="inlineStr">
        <is>
          <t>En savoir plus →</t>
        </is>
      </c>
    </row>
    <row r="12" ht="46" customHeight="1">
      <c r="A12" s="39" t="inlineStr">
        <is>
          <t>Charges sociales (URSSAF)</t>
        </is>
      </c>
      <c r="B12" s="40" t="inlineStr">
        <is>
          <t>Cotisations sociales sur les salaires et les rémunérations, à provisionner et à payer à échéance (mensuelle ou trimestrielle).</t>
        </is>
      </c>
      <c r="C12" s="41" t="inlineStr">
        <is>
          <t>En savoir plus →</t>
        </is>
      </c>
    </row>
    <row r="13" ht="46" customHeight="1">
      <c r="A13" s="39" t="inlineStr">
        <is>
          <t>Découvert / facilité de caisse</t>
        </is>
      </c>
      <c r="B13" s="40" t="inlineStr">
        <is>
          <t>Lignes bancaires de très court terme. Le découvert non autorisé est l'un des financements les plus coûteux : à éviter en anticipant.</t>
        </is>
      </c>
      <c r="C13" s="41" t="inlineStr">
        <is>
          <t>En savoir plus →</t>
        </is>
      </c>
    </row>
    <row r="14" ht="46" customHeight="1">
      <c r="A14" s="39" t="inlineStr">
        <is>
          <t>Auto-diagnostic de trésorerie</t>
        </is>
      </c>
      <c r="B14" s="40" t="inlineStr">
        <is>
          <t>Dix questions pour situer rapidement votre niveau de maîtrise et repérer vos angles morts.</t>
        </is>
      </c>
      <c r="C14" s="41" t="inlineStr">
        <is>
          <t>En savoir plus →</t>
        </is>
      </c>
    </row>
    <row r="16">
      <c r="A16" s="42" t="inlineStr">
        <is>
          <t>Besoin d'aide pour le mettre en place ? Le premier échange est gratuit et sans engagement.</t>
        </is>
      </c>
    </row>
  </sheetData>
  <mergeCells count="3">
    <mergeCell ref="A1:C1"/>
    <mergeCell ref="A16:C16"/>
    <mergeCell ref="A2:C2"/>
  </mergeCells>
  <hyperlinks>
    <hyperlink xmlns:r="http://schemas.openxmlformats.org/officeDocument/2006/relationships" ref="C5" r:id="rId1"/>
    <hyperlink xmlns:r="http://schemas.openxmlformats.org/officeDocument/2006/relationships" ref="C6" r:id="rId2"/>
    <hyperlink xmlns:r="http://schemas.openxmlformats.org/officeDocument/2006/relationships" ref="C7" r:id="rId3"/>
    <hyperlink xmlns:r="http://schemas.openxmlformats.org/officeDocument/2006/relationships" ref="C8" r:id="rId4"/>
    <hyperlink xmlns:r="http://schemas.openxmlformats.org/officeDocument/2006/relationships" ref="C9" r:id="rId5"/>
    <hyperlink xmlns:r="http://schemas.openxmlformats.org/officeDocument/2006/relationships" ref="C10" r:id="rId6"/>
    <hyperlink xmlns:r="http://schemas.openxmlformats.org/officeDocument/2006/relationships" ref="C11" r:id="rId7"/>
    <hyperlink xmlns:r="http://schemas.openxmlformats.org/officeDocument/2006/relationships" ref="C12" r:id="rId8"/>
    <hyperlink xmlns:r="http://schemas.openxmlformats.org/officeDocument/2006/relationships" ref="C13" r:id="rId9"/>
    <hyperlink xmlns:r="http://schemas.openxmlformats.org/officeDocument/2006/relationships" ref="C14" r:id="rId10"/>
  </hyperlinks>
  <pageMargins left="0.75" right="0.75" top="1" bottom="1" header="0.5" footer="0.5"/>
  <headerFooter>
    <oddHeader/>
    <oddFooter>&amp;C&amp;8 © 2026 Rives de Maine Services · www.rives-maine-services.fr · contact@rives-maine-services.fr</oddFooter>
    <evenHeader/>
    <evenFooter/>
    <firstHeader/>
    <firstFooter/>
  </headerFooter>
</worksheet>
</file>

<file path=xl/worksheets/sheet4.xml><?xml version="1.0" encoding="utf-8"?>
<worksheet xmlns="http://schemas.openxmlformats.org/spreadsheetml/2006/main">
  <sheetPr>
    <outlinePr summaryBelow="1" summaryRight="1"/>
    <pageSetUpPr/>
  </sheetPr>
  <dimension ref="B6:B21"/>
  <sheetViews>
    <sheetView showGridLines="0" workbookViewId="0">
      <selection activeCell="A1" sqref="A1"/>
    </sheetView>
  </sheetViews>
  <sheetFormatPr baseColWidth="8" defaultRowHeight="15"/>
  <cols>
    <col width="4" customWidth="1" min="1" max="1"/>
    <col width="100" customWidth="1" min="2" max="2"/>
  </cols>
  <sheetData>
    <row r="6" ht="40" customHeight="1">
      <c r="B6" s="3" t="inlineStr">
        <is>
          <t>Votre direction administrative et financière, externalisée et à temps partagé — avec la trésorerie au centre.</t>
        </is>
      </c>
    </row>
    <row r="8" ht="56" customHeight="1">
      <c r="B8" s="2" t="inlineStr">
        <is>
          <t>Je suis François Gennete, responsable administratif et financier (RAF) externalisé. J'accompagne les dirigeants de TPE, PME, indépendants, professions libérales et associations de la région d'Angers dans le pilotage de leur trésorerie et leur gestion.</t>
        </is>
      </c>
    </row>
    <row r="10">
      <c r="B10" s="3" t="inlineStr">
        <is>
          <t>Ce que je fais pour vous</t>
        </is>
      </c>
    </row>
    <row r="11" ht="30" customHeight="1">
      <c r="B11" s="2" t="inlineStr">
        <is>
          <t>• Pilotage de la trésorerie : prévisionnel, anticipation des échéances, point bas sous contrôle.</t>
        </is>
      </c>
    </row>
    <row r="12" ht="30" customHeight="1">
      <c r="B12" s="2" t="inlineStr">
        <is>
          <t>• Gestion administrative fiabilisée et tableaux de bord clairs pour décider.</t>
        </is>
      </c>
    </row>
    <row r="13" ht="30" customHeight="1">
      <c r="B13" s="2" t="inlineStr">
        <is>
          <t>• Un interlocuteur unique, en complément de votre expert-comptable (je ne fais pas votre comptabilité).</t>
        </is>
      </c>
    </row>
    <row r="15" ht="24" customHeight="1">
      <c r="B15" s="10" t="inlineStr">
        <is>
          <t>Formation : diplômé en comptabilité et gestion (DCG, DSCG).</t>
        </is>
      </c>
    </row>
    <row r="17">
      <c r="B17" s="43" t="inlineStr">
        <is>
          <t>Découvrir le site et nos ressources →</t>
        </is>
      </c>
    </row>
    <row r="18">
      <c r="B18" s="43" t="inlineStr">
        <is>
          <t>Demander un diagnostic gratuit →</t>
        </is>
      </c>
    </row>
    <row r="19">
      <c r="B19" s="43" t="inlineStr">
        <is>
          <t>contact@rives-maine-services.fr</t>
        </is>
      </c>
    </row>
    <row r="21">
      <c r="B21" s="44" t="inlineStr">
        <is>
          <t>© 2026 Rives de Maine Services · www.rives-maine-services.fr · contact@rives-maine-services.fr</t>
        </is>
      </c>
    </row>
  </sheetData>
  <hyperlinks>
    <hyperlink xmlns:r="http://schemas.openxmlformats.org/officeDocument/2006/relationships" ref="B17" r:id="rId1"/>
    <hyperlink xmlns:r="http://schemas.openxmlformats.org/officeDocument/2006/relationships" ref="B18" r:id="rId2"/>
    <hyperlink xmlns:r="http://schemas.openxmlformats.org/officeDocument/2006/relationships" ref="B19" r:id="rId3"/>
  </hyperlinks>
  <pageMargins left="0.75" right="0.75" top="1" bottom="1" header="0.5" footer="0.5"/>
  <headerFooter>
    <oddHeader/>
    <oddFooter>&amp;C&amp;8 © 2026 Rives de Maine Services · www.rives-maine-services.fr · contact@rives-maine-services.fr</oddFooter>
    <evenHeader/>
    <evenFooter/>
    <firstHeader/>
    <firstFooter/>
  </headerFooter>
  <drawing xmlns:r="http://schemas.openxmlformats.org/officeDocument/2006/relationships" r:id="rId4"/>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Rives de Maine Services</dc:creator>
  <dc:title>Plan de trésorerie 13 semaines</dc:title>
  <dc:description>Modèle gratuit élaboré par Rives de Maine Services (https://www.rives-maine-services.fr).</dc:description>
  <dc:subject>Modèle de prévisionnel de trésorerie pour TPE / PME</dc:subject>
  <dcterms:created xsi:type="dcterms:W3CDTF">2026-06-12T17:31:01Z</dcterms:created>
  <dcterms:modified xsi:type="dcterms:W3CDTF">2026-06-12T17:31:01Z</dcterms:modified>
  <cp:lastModifiedBy>Rives de Maine Services</cp:lastModifiedBy>
  <cp:category>Modèle</cp:category>
  <cp:keywords>trésorerie, prévisionnel, plan de trésorerie, TPE, PME, RAF externalisé</cp:keywords>
</cp:coreProperties>
</file>